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11415" windowHeight="9735"/>
  </bookViews>
  <sheets>
    <sheet name="Rechnung" sheetId="1" r:id="rId1"/>
    <sheet name="Funktionen" sheetId="2" r:id="rId2"/>
  </sheets>
  <calcPr calcId="145621"/>
</workbook>
</file>

<file path=xl/calcChain.xml><?xml version="1.0" encoding="utf-8"?>
<calcChain xmlns="http://schemas.openxmlformats.org/spreadsheetml/2006/main">
  <c r="C8" i="1" l="1"/>
  <c r="C57" i="1" l="1"/>
  <c r="C58" i="1"/>
  <c r="C51" i="1"/>
  <c r="C53" i="1" s="1"/>
  <c r="C52" i="1" l="1"/>
  <c r="C27" i="1"/>
  <c r="C25" i="1"/>
  <c r="C31" i="1" s="1"/>
  <c r="C26" i="1" l="1"/>
  <c r="C29" i="1"/>
  <c r="C34" i="1"/>
  <c r="F44" i="2" l="1"/>
  <c r="E46" i="2" s="1"/>
  <c r="F41" i="2"/>
  <c r="G25" i="2"/>
  <c r="G24" i="2"/>
  <c r="E45" i="2" l="1"/>
  <c r="C6" i="1"/>
  <c r="C28" i="1"/>
  <c r="C7" i="1"/>
  <c r="C13" i="1" l="1"/>
  <c r="C16" i="1"/>
  <c r="C32" i="1"/>
  <c r="C33" i="1"/>
  <c r="C9" i="1"/>
  <c r="C10" i="1"/>
  <c r="C40" i="1"/>
  <c r="C11" i="1"/>
  <c r="C44" i="1"/>
  <c r="C42" i="1"/>
  <c r="C12" i="1"/>
  <c r="C46" i="1"/>
  <c r="C30" i="1"/>
  <c r="C15" i="1" l="1"/>
  <c r="C14" i="1"/>
</calcChain>
</file>

<file path=xl/sharedStrings.xml><?xml version="1.0" encoding="utf-8"?>
<sst xmlns="http://schemas.openxmlformats.org/spreadsheetml/2006/main" count="150" uniqueCount="137">
  <si>
    <t>z(1)</t>
  </si>
  <si>
    <t>z(2)</t>
  </si>
  <si>
    <t>a(2)=</t>
  </si>
  <si>
    <t>Funktion {z(1); z(2)}</t>
  </si>
  <si>
    <t>z(3)=z(1)/z(2)=IMDIV(z(1);z(2))</t>
  </si>
  <si>
    <t>Funktion</t>
  </si>
  <si>
    <t>Beschreibung</t>
  </si>
  <si>
    <t>BESSELI (Funktion)</t>
  </si>
  <si>
    <t>Gibt die geänderte Besselfunktion In(x) zurück</t>
  </si>
  <si>
    <t>BESSELJ (Funktion)</t>
  </si>
  <si>
    <t>Gibt die Besselfunktion Jn(x) zurück</t>
  </si>
  <si>
    <t>BESSELK (Funktion)</t>
  </si>
  <si>
    <t>Gibt die geänderte Besselfunktion Kn(x) zurück</t>
  </si>
  <si>
    <t>BESSELY (Funktion)</t>
  </si>
  <si>
    <t>Gibt die Besselfunktion Yn(x) zurück</t>
  </si>
  <si>
    <t>BININDEZ (Funktion)</t>
  </si>
  <si>
    <t>Wandelt eine binäre Zahl (Dualzahl) in eine dezimale Zahl um</t>
  </si>
  <si>
    <t>BININHEX (Funktion)</t>
  </si>
  <si>
    <t>Wandelt eine binäre Zahl (Dualzahl) in eine hexadezimale Zahl um</t>
  </si>
  <si>
    <t>BININOKT (Funktion)</t>
  </si>
  <si>
    <t>Wandelt eine binäre Zahl (Dualzahl) in eine oktale Zahl um</t>
  </si>
  <si>
    <t>DELTA (Funktion)</t>
  </si>
  <si>
    <t>Überprüft, ob zwei Werte gleich sind</t>
  </si>
  <si>
    <t>DEZINBIN (Funktion)</t>
  </si>
  <si>
    <t>Wandelt eine dezimale Zahl in eine binäre Zahl (Dualzahl) um</t>
  </si>
  <si>
    <t>DEZINHEX (Funktion)</t>
  </si>
  <si>
    <t>Wandelt eine dezimale Zahl in eine hexadezimale Zahl um</t>
  </si>
  <si>
    <t>DEZINOKT (Funktion)</t>
  </si>
  <si>
    <t>Wandelt eine dezimale Zahl in eine oktale Zahl um</t>
  </si>
  <si>
    <t>GAUSSF.PRÄZIS (Funktion)</t>
  </si>
  <si>
    <t>Gibt die Gauß'sche Fehlerfunktion zurück</t>
  </si>
  <si>
    <t>GAUSSFEHLER (Funktion)</t>
  </si>
  <si>
    <t>GAUSSFKOMPL (Funktion)</t>
  </si>
  <si>
    <t>Gibt das Komplement zur Gauß'schen Fehlerfunktion zurück</t>
  </si>
  <si>
    <t>GAUSSFKOMPL.PRÄZIS (Funktion)</t>
  </si>
  <si>
    <t>Gibt das Komplement zur Gauß'schen Fehlerfunktion integriert zwischen x und Unendlichkeit zurück</t>
  </si>
  <si>
    <t>GGANZZAHL (Funktion)</t>
  </si>
  <si>
    <t>Überprüft, ob eine Zahl größer als ein gegebener Schwellenwert ist</t>
  </si>
  <si>
    <t>HEXINBIN (Funktion)</t>
  </si>
  <si>
    <t>Wandelt eine hexadezimale Zahl in eine Binärzahl um</t>
  </si>
  <si>
    <t>HEXINDEZ (Funktion)</t>
  </si>
  <si>
    <t>Wandelt eine hexadezimale Zahl in eine dezimale Zahl um</t>
  </si>
  <si>
    <t>HEXINOKT (Funktion)</t>
  </si>
  <si>
    <t>Wandelt eine hexadezimale Zahl in eine Oktalzahl um</t>
  </si>
  <si>
    <t>IMABS (Funktion)</t>
  </si>
  <si>
    <t>Gibt den Absolutbetrag (Modulo) einer komplexen Zahl zurück</t>
  </si>
  <si>
    <t>IMAGINÄRTEIL (Funktion)</t>
  </si>
  <si>
    <t>Gibt den Imaginärteil einer komplexen Zahl zurück</t>
  </si>
  <si>
    <t>IMAPOTENZ (Funktion)</t>
  </si>
  <si>
    <t>Potenziert eine komplexe Zahl mit einer ganzen Zahl</t>
  </si>
  <si>
    <t>IMARGUMENT (Funktion)</t>
  </si>
  <si>
    <t>Gibt das Argument Theta zurück, einen Winkel, der als Bogenmaß ausgedrückt wird</t>
  </si>
  <si>
    <t>IMCOS (Funktion)</t>
  </si>
  <si>
    <t>Gibt den Kosinus einer komplexen Zahl zurück</t>
  </si>
  <si>
    <t>IMDIV (Funktion)</t>
  </si>
  <si>
    <t>Gibt den Quotienten zweier komplexer Zahlen zurück</t>
  </si>
  <si>
    <t>IMEXP (Funktion)</t>
  </si>
  <si>
    <t>Gibt die algebraische Form einer in exponentieller Schreibweise vorliegenden komplexen Zahl zurück</t>
  </si>
  <si>
    <t>IMKONJUGIERTE (Funktion)</t>
  </si>
  <si>
    <t>Gibt die konjugiert komplexe Zahl zu einer komplexen Zahl zurück</t>
  </si>
  <si>
    <t>IMLN (Funktion)</t>
  </si>
  <si>
    <t>Gibt den natürlichen Logarithmus einer komplexen Zahl zurück</t>
  </si>
  <si>
    <t>IMLOG10 (Funktion)</t>
  </si>
  <si>
    <t>Gibt den Logarithmus einer komplexen Zahl zur Basis 10 zurück</t>
  </si>
  <si>
    <t>IMLOG2 (Funktion)</t>
  </si>
  <si>
    <t>Gibt den Logarithmus einer komplexen Zahl zur Basis 2 zurück</t>
  </si>
  <si>
    <t>IMPRODUKT (Funktion)</t>
  </si>
  <si>
    <t>Gibt das Produkt von 2 bis 255 komplexen Zahlen zurück</t>
  </si>
  <si>
    <t>IMREALTEIL (Funktion)</t>
  </si>
  <si>
    <t>Gibt den Realteil einer komplexen Zahl zurück</t>
  </si>
  <si>
    <t>IMSIN (Funktion)</t>
  </si>
  <si>
    <t>Gibt den Sinus einer komplexen Zahl zurück</t>
  </si>
  <si>
    <t>IMSUB (Funktion)</t>
  </si>
  <si>
    <t>Gibt die Differenz zwischen zwei komplexen Zahlen zurück</t>
  </si>
  <si>
    <t>IMSUMME (Funktion)</t>
  </si>
  <si>
    <t>Gibt die Summe von komplexen Zahlen zurück</t>
  </si>
  <si>
    <t>IMWURZEL (Funktion)</t>
  </si>
  <si>
    <t>Gibt die Quadratwurzel einer komplexen Zahl zurück</t>
  </si>
  <si>
    <t>KOMPLEXE (Funktion)</t>
  </si>
  <si>
    <t>Wandelt den Real- und Imaginärteil in eine komplexe Zahl um</t>
  </si>
  <si>
    <t>OKTINBIN (Funktion)</t>
  </si>
  <si>
    <t>Wandelt eine oktale Zahl in eine binäre Zahl (Dualzahl) um</t>
  </si>
  <si>
    <t>OKTINDEZ (Funktion)</t>
  </si>
  <si>
    <t>Wandelt eine oktale Zahl in eine dezimale Zahl um</t>
  </si>
  <si>
    <t>OKTINHEX (Funktion)</t>
  </si>
  <si>
    <t>UMWANDELN (Funktion)</t>
  </si>
  <si>
    <t>r(1)=IMABS($C6)</t>
  </si>
  <si>
    <t>r(1)^2=IMABS($C6)^2</t>
  </si>
  <si>
    <t>ok</t>
  </si>
  <si>
    <t>GRAD(Funktion)</t>
  </si>
  <si>
    <t>ARCTAN(Funktion)</t>
  </si>
  <si>
    <t>Wandelt einen Winkel vom Bogenmaß in (Bogen-)Grad um</t>
  </si>
  <si>
    <t>GRAD(ARCTAN(Funktion))</t>
  </si>
  <si>
    <t>Wandelt ein das Verhältnis von Gegenkathete zu Kathete um in (Bogen-)Grad um.</t>
  </si>
  <si>
    <t>Wandelt ein das Verhältnis von Gegenkathete zu Kathete um in einen Winkel im Bogenmaß.</t>
  </si>
  <si>
    <t>Wandelt eine oktale Zahl in eine hexadezimale Zahl um.</t>
  </si>
  <si>
    <t>Wandelt eine Zahl von einem Maßsystem in ein anderes um.</t>
  </si>
  <si>
    <t>z=a+bi</t>
  </si>
  <si>
    <t>b=</t>
  </si>
  <si>
    <t>a=</t>
  </si>
  <si>
    <t>b/a=</t>
  </si>
  <si>
    <t>z(3)=z(1)*z(2)=IMPRODUKT( z(1); z(2)[; ...z(255])</t>
  </si>
  <si>
    <t>z(3)=z(1)-z(2)=IMSUB(z(1); z(2))</t>
  </si>
  <si>
    <t>z(3)=z(1)+z(2)=IMSUM(z(1); z(2))</t>
  </si>
  <si>
    <t xml:space="preserve"> </t>
  </si>
  <si>
    <t>z(2)*=IMKONJUGIERTE(C20)=KOMPLEXE($C17; -$C18)</t>
  </si>
  <si>
    <t>phi=GRAD(IMARGUMENT(C27))</t>
  </si>
  <si>
    <t>phi=GRAD(ARCCOS(C24/C30))</t>
  </si>
  <si>
    <t>phi=GRAD(ARCSIN(C25/C30))</t>
  </si>
  <si>
    <t>z(2)^n=IMAPOTENZ (z(2)^n)=IMAPOTENZ($C27;B33)</t>
  </si>
  <si>
    <t>b(2)=IMAGINÄRTEIL(27)</t>
  </si>
  <si>
    <t>a(2)=IMREALTEIL(C27)</t>
  </si>
  <si>
    <t>r(2)=IMABS(C29)</t>
  </si>
  <si>
    <t>r(2)^2=C24^2+C25^2</t>
  </si>
  <si>
    <t>z(2)=KOMPLEXE(C24;C25)</t>
  </si>
  <si>
    <t>b(1)=IMAGINÄRTEIL(C6)</t>
  </si>
  <si>
    <t>a(1)=REALTEIL(C6)</t>
  </si>
  <si>
    <t>phi=GRAD(ARCSIN(C4/C9))</t>
  </si>
  <si>
    <t>phi=GRAD(ARCCOS(C3/C9))</t>
  </si>
  <si>
    <t>phi=GRAD(IMARGUMENT(C6))</t>
  </si>
  <si>
    <t>polar</t>
  </si>
  <si>
    <t>b(2)i=</t>
  </si>
  <si>
    <t>Betrag=&gt; r=IMABS(C54)</t>
  </si>
  <si>
    <t>Winkel=&gt; phi=GRAD(IMARGUMENT(C54))</t>
  </si>
  <si>
    <t>von polar =&gt; kartesisch</t>
  </si>
  <si>
    <t>kartesisch=&gt; KOMPLEXE(b52;b53)</t>
  </si>
  <si>
    <t>a= COS(C54*PI()/180)*C53 [in Grad]</t>
  </si>
  <si>
    <t>b= SIN(C54*PI()/180)*C53  [in Grad]</t>
  </si>
  <si>
    <t>kart.: a =&gt;B50; b=B51</t>
  </si>
  <si>
    <t>pol.: r=&gt; B56;  phi=&gt;B57</t>
  </si>
  <si>
    <t>Hilfrechnung für {polar&lt;=kartesisch}</t>
  </si>
  <si>
    <t>und konjugiert komplexen Zahl z(1)*=KOMPLEXE($C$3; -$C$4)=&gt;</t>
  </si>
  <si>
    <t>wird zur komplexen Zahl z(1)=KOMPLEXE($C3; $C4)=&gt;</t>
  </si>
  <si>
    <t>Imaginärteil b(1)i=&gt;</t>
  </si>
  <si>
    <t>Realteil a(1)=&gt;</t>
  </si>
  <si>
    <t>n-te Potenz einer komplexen Zahl z(1)^n=IMAPOTENZ=IMAPOTENZ(C6;B12)</t>
  </si>
  <si>
    <t>als Funktion z(1)*=IMKONJUGIERTE(C6)=KOMPLEXE($C$3; -$C$4)=&gt;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</si>
</sst>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u/>
      <sz val="11"/>
      <color rgb="FFC0C0C0"/>
      <name val="Calibri"/>
      <family val="2"/>
      <scheme val="minor"/>
    </font>
    <font>
      <sz val="11"/>
      <color rgb="FFC0C0C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B82B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3" fillId="5" borderId="0" xfId="0" applyFont="1" applyFill="1" applyAlignment="1">
      <alignment horizontal="left" wrapText="1"/>
    </xf>
    <xf numFmtId="0" fontId="1" fillId="0" borderId="0" xfId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6" borderId="0" xfId="1" applyFill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6" borderId="0" xfId="1" applyFont="1" applyFill="1" applyAlignment="1">
      <alignment horizontal="left" vertical="top" wrapText="1"/>
    </xf>
    <xf numFmtId="0" fontId="6" fillId="6" borderId="0" xfId="0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right" vertical="top" wrapText="1"/>
    </xf>
    <xf numFmtId="0" fontId="7" fillId="3" borderId="0" xfId="0" applyFont="1" applyFill="1" applyAlignment="1">
      <alignment horizontal="center" vertical="top"/>
    </xf>
    <xf numFmtId="0" fontId="0" fillId="3" borderId="0" xfId="0" applyFill="1"/>
    <xf numFmtId="0" fontId="0" fillId="0" borderId="0" xfId="0" applyFill="1"/>
    <xf numFmtId="164" fontId="0" fillId="0" borderId="0" xfId="0" applyNumberFormat="1" applyAlignment="1">
      <alignment horizontal="center" vertical="top"/>
    </xf>
    <xf numFmtId="164" fontId="0" fillId="3" borderId="0" xfId="0" applyNumberFormat="1" applyFill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0" fontId="0" fillId="3" borderId="0" xfId="0" applyFill="1" applyAlignment="1">
      <alignment wrapText="1"/>
    </xf>
    <xf numFmtId="1" fontId="0" fillId="3" borderId="0" xfId="0" applyNumberFormat="1" applyFill="1" applyAlignment="1">
      <alignment horizontal="center" vertical="top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92D050"/>
      <color rgb="FFFFFF99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s-help://MS.EXCEL.14.1031/EXCEL/content/HP10342423.htm" TargetMode="External"/><Relationship Id="rId13" Type="http://schemas.openxmlformats.org/officeDocument/2006/relationships/hyperlink" Target="ms-help://MS.EXCEL.14.1031/EXCEL/content/HP10342478.htm" TargetMode="External"/><Relationship Id="rId18" Type="http://schemas.openxmlformats.org/officeDocument/2006/relationships/hyperlink" Target="ms-help://MS.EXCEL.14.1031/EXCEL/content/HP10342568.htm" TargetMode="External"/><Relationship Id="rId26" Type="http://schemas.openxmlformats.org/officeDocument/2006/relationships/hyperlink" Target="ms-help://MS.EXCEL.14.1031/EXCEL/content/HP10342594.htm" TargetMode="External"/><Relationship Id="rId39" Type="http://schemas.openxmlformats.org/officeDocument/2006/relationships/hyperlink" Target="ms-help://MS.EXCEL.14.1031/EXCEL/content/HP10342731.htm" TargetMode="External"/><Relationship Id="rId3" Type="http://schemas.openxmlformats.org/officeDocument/2006/relationships/hyperlink" Target="ms-help://MS.EXCEL.14.1031/EXCEL/content/HP10342200.htm" TargetMode="External"/><Relationship Id="rId21" Type="http://schemas.openxmlformats.org/officeDocument/2006/relationships/hyperlink" Target="ms-help://MS.EXCEL.14.1031/EXCEL/content/HP10342589.htm" TargetMode="External"/><Relationship Id="rId34" Type="http://schemas.openxmlformats.org/officeDocument/2006/relationships/hyperlink" Target="ms-help://MS.EXCEL.14.1031/EXCEL/content/HP10342605.htm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ms-help://MS.EXCEL.14.1031/EXCEL/content/HP10342206.htm" TargetMode="External"/><Relationship Id="rId12" Type="http://schemas.openxmlformats.org/officeDocument/2006/relationships/hyperlink" Target="ms-help://MS.EXCEL.14.1031/EXCEL/content/HP10365238.htm" TargetMode="External"/><Relationship Id="rId17" Type="http://schemas.openxmlformats.org/officeDocument/2006/relationships/hyperlink" Target="ms-help://MS.EXCEL.14.1031/EXCEL/content/HP10342567.htm" TargetMode="External"/><Relationship Id="rId25" Type="http://schemas.openxmlformats.org/officeDocument/2006/relationships/hyperlink" Target="ms-help://MS.EXCEL.14.1031/EXCEL/content/HP10342593.htm" TargetMode="External"/><Relationship Id="rId33" Type="http://schemas.openxmlformats.org/officeDocument/2006/relationships/hyperlink" Target="ms-help://MS.EXCEL.14.1031/EXCEL/content/HP10342603.htm" TargetMode="External"/><Relationship Id="rId38" Type="http://schemas.openxmlformats.org/officeDocument/2006/relationships/hyperlink" Target="ms-help://MS.EXCEL.14.1031/EXCEL/content/HP10342730.htm" TargetMode="External"/><Relationship Id="rId2" Type="http://schemas.openxmlformats.org/officeDocument/2006/relationships/hyperlink" Target="ms-help://MS.EXCEL.14.1031/EXCEL/content/HP10342199.htm" TargetMode="External"/><Relationship Id="rId16" Type="http://schemas.openxmlformats.org/officeDocument/2006/relationships/hyperlink" Target="ms-help://MS.EXCEL.14.1031/EXCEL/content/HP10342552.htm" TargetMode="External"/><Relationship Id="rId20" Type="http://schemas.openxmlformats.org/officeDocument/2006/relationships/hyperlink" Target="ms-help://MS.EXCEL.14.1031/EXCEL/content/HP10342588.htm" TargetMode="External"/><Relationship Id="rId29" Type="http://schemas.openxmlformats.org/officeDocument/2006/relationships/hyperlink" Target="ms-help://MS.EXCEL.14.1031/EXCEL/content/HP10342596.htm" TargetMode="External"/><Relationship Id="rId41" Type="http://schemas.openxmlformats.org/officeDocument/2006/relationships/hyperlink" Target="ms-help://MS.EXCEL.14.1031/EXCEL/content/HP10342306.htm" TargetMode="External"/><Relationship Id="rId1" Type="http://schemas.openxmlformats.org/officeDocument/2006/relationships/hyperlink" Target="ms-help://MS.EXCEL.14.1031/EXCEL/content/HP10342198.htm" TargetMode="External"/><Relationship Id="rId6" Type="http://schemas.openxmlformats.org/officeDocument/2006/relationships/hyperlink" Target="ms-help://MS.EXCEL.14.1031/EXCEL/content/HP10342205.htm" TargetMode="External"/><Relationship Id="rId11" Type="http://schemas.openxmlformats.org/officeDocument/2006/relationships/hyperlink" Target="ms-help://MS.EXCEL.14.1031/EXCEL/content/HP10342414.htm" TargetMode="External"/><Relationship Id="rId24" Type="http://schemas.openxmlformats.org/officeDocument/2006/relationships/hyperlink" Target="ms-help://MS.EXCEL.14.1031/EXCEL/content/HP10342592.htm" TargetMode="External"/><Relationship Id="rId32" Type="http://schemas.openxmlformats.org/officeDocument/2006/relationships/hyperlink" Target="ms-help://MS.EXCEL.14.1031/EXCEL/content/HP10342602.htm" TargetMode="External"/><Relationship Id="rId37" Type="http://schemas.openxmlformats.org/officeDocument/2006/relationships/hyperlink" Target="ms-help://MS.EXCEL.14.1031/EXCEL/content/HP10342287.htm" TargetMode="External"/><Relationship Id="rId40" Type="http://schemas.openxmlformats.org/officeDocument/2006/relationships/hyperlink" Target="ms-help://MS.EXCEL.14.1031/EXCEL/content/HP10342732.htm" TargetMode="External"/><Relationship Id="rId5" Type="http://schemas.openxmlformats.org/officeDocument/2006/relationships/hyperlink" Target="ms-help://MS.EXCEL.14.1031/EXCEL/content/HP10342204.htm" TargetMode="External"/><Relationship Id="rId15" Type="http://schemas.openxmlformats.org/officeDocument/2006/relationships/hyperlink" Target="ms-help://MS.EXCEL.14.1031/EXCEL/content/HP10365239.htm" TargetMode="External"/><Relationship Id="rId23" Type="http://schemas.openxmlformats.org/officeDocument/2006/relationships/hyperlink" Target="ms-help://MS.EXCEL.14.1031/EXCEL/content/HP10342590.htm" TargetMode="External"/><Relationship Id="rId28" Type="http://schemas.openxmlformats.org/officeDocument/2006/relationships/hyperlink" Target="ms-help://MS.EXCEL.14.1031/EXCEL/content/HP10342595.htm" TargetMode="External"/><Relationship Id="rId36" Type="http://schemas.openxmlformats.org/officeDocument/2006/relationships/hyperlink" Target="ms-help://MS.EXCEL.14.1031/EXCEL/content/HP10342604.htm" TargetMode="External"/><Relationship Id="rId10" Type="http://schemas.openxmlformats.org/officeDocument/2006/relationships/hyperlink" Target="ms-help://MS.EXCEL.14.1031/EXCEL/content/HP10342413.htm" TargetMode="External"/><Relationship Id="rId19" Type="http://schemas.openxmlformats.org/officeDocument/2006/relationships/hyperlink" Target="ms-help://MS.EXCEL.14.1031/EXCEL/content/HP10342569.htm" TargetMode="External"/><Relationship Id="rId31" Type="http://schemas.openxmlformats.org/officeDocument/2006/relationships/hyperlink" Target="ms-help://MS.EXCEL.14.1031/EXCEL/content/HP10342601.htm" TargetMode="External"/><Relationship Id="rId4" Type="http://schemas.openxmlformats.org/officeDocument/2006/relationships/hyperlink" Target="ms-help://MS.EXCEL.14.1031/EXCEL/content/HP10342201.htm" TargetMode="External"/><Relationship Id="rId9" Type="http://schemas.openxmlformats.org/officeDocument/2006/relationships/hyperlink" Target="ms-help://MS.EXCEL.14.1031/EXCEL/content/HP10342412.htm" TargetMode="External"/><Relationship Id="rId14" Type="http://schemas.openxmlformats.org/officeDocument/2006/relationships/hyperlink" Target="ms-help://MS.EXCEL.14.1031/EXCEL/content/HP10342479.htm" TargetMode="External"/><Relationship Id="rId22" Type="http://schemas.openxmlformats.org/officeDocument/2006/relationships/hyperlink" Target="ms-help://MS.EXCEL.14.1031/EXCEL/content/HP10342600.htm" TargetMode="External"/><Relationship Id="rId27" Type="http://schemas.openxmlformats.org/officeDocument/2006/relationships/hyperlink" Target="ms-help://MS.EXCEL.14.1031/EXCEL/content/HP10342591.htm" TargetMode="External"/><Relationship Id="rId30" Type="http://schemas.openxmlformats.org/officeDocument/2006/relationships/hyperlink" Target="ms-help://MS.EXCEL.14.1031/EXCEL/content/HP10342597.htm" TargetMode="External"/><Relationship Id="rId35" Type="http://schemas.openxmlformats.org/officeDocument/2006/relationships/hyperlink" Target="ms-help://MS.EXCEL.14.1031/EXCEL/content/HP10342606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A16" sqref="A16"/>
    </sheetView>
  </sheetViews>
  <sheetFormatPr baseColWidth="10" defaultRowHeight="15" x14ac:dyDescent="0.25"/>
  <cols>
    <col min="1" max="1" width="57.28515625" style="13" customWidth="1"/>
    <col min="2" max="2" width="10.85546875" customWidth="1"/>
    <col min="3" max="3" width="37.42578125" style="19" customWidth="1"/>
  </cols>
  <sheetData>
    <row r="1" spans="1:3" x14ac:dyDescent="0.25">
      <c r="A1" s="22"/>
    </row>
    <row r="2" spans="1:3" ht="18.75" x14ac:dyDescent="0.25">
      <c r="A2" s="12" t="s">
        <v>0</v>
      </c>
    </row>
    <row r="3" spans="1:3" x14ac:dyDescent="0.25">
      <c r="A3" s="13" t="s">
        <v>134</v>
      </c>
      <c r="C3" s="20">
        <v>-1</v>
      </c>
    </row>
    <row r="4" spans="1:3" x14ac:dyDescent="0.25">
      <c r="A4" s="13" t="s">
        <v>133</v>
      </c>
      <c r="C4" s="20">
        <v>2</v>
      </c>
    </row>
    <row r="5" spans="1:3" ht="4.5" customHeight="1" x14ac:dyDescent="0.25"/>
    <row r="6" spans="1:3" x14ac:dyDescent="0.25">
      <c r="A6" s="14" t="s">
        <v>132</v>
      </c>
      <c r="C6" s="21" t="str">
        <f>COMPLEX($C3,$C4)</f>
        <v>-1+2i</v>
      </c>
    </row>
    <row r="7" spans="1:3" ht="17.25" customHeight="1" x14ac:dyDescent="0.25">
      <c r="A7" s="13" t="s">
        <v>131</v>
      </c>
      <c r="C7" s="21" t="str">
        <f>COMPLEX($C$3, -$C$4)</f>
        <v>-1-2i</v>
      </c>
    </row>
    <row r="8" spans="1:3" ht="17.25" customHeight="1" x14ac:dyDescent="0.25">
      <c r="A8" s="14" t="s">
        <v>136</v>
      </c>
      <c r="C8" s="21" t="str">
        <f>IMCONJUGATE(C6)</f>
        <v>-1-2i</v>
      </c>
    </row>
    <row r="9" spans="1:3" x14ac:dyDescent="0.25">
      <c r="A9" s="14" t="s">
        <v>87</v>
      </c>
      <c r="C9" s="21">
        <f>IMABS($C6)^2</f>
        <v>5.0000000000000009</v>
      </c>
    </row>
    <row r="10" spans="1:3" x14ac:dyDescent="0.25">
      <c r="A10" s="14" t="s">
        <v>86</v>
      </c>
      <c r="C10" s="21">
        <f>IMABS($C6)</f>
        <v>2.2360679774997898</v>
      </c>
    </row>
    <row r="11" spans="1:3" x14ac:dyDescent="0.25">
      <c r="A11" s="14" t="s">
        <v>116</v>
      </c>
      <c r="C11" s="21">
        <f>IMREAL(C6)</f>
        <v>-1</v>
      </c>
    </row>
    <row r="12" spans="1:3" x14ac:dyDescent="0.25">
      <c r="A12" s="14" t="s">
        <v>115</v>
      </c>
      <c r="C12" s="21">
        <f>IMAGINARY(C6)</f>
        <v>2</v>
      </c>
    </row>
    <row r="13" spans="1:3" ht="30" x14ac:dyDescent="0.25">
      <c r="A13" s="14" t="s">
        <v>135</v>
      </c>
      <c r="B13" s="24">
        <v>2</v>
      </c>
      <c r="C13" s="21" t="str">
        <f>IMPOWER(C6,B13)</f>
        <v>-3-4i</v>
      </c>
    </row>
    <row r="14" spans="1:3" x14ac:dyDescent="0.25">
      <c r="A14" s="14" t="s">
        <v>117</v>
      </c>
      <c r="C14" s="21">
        <f>DEGREES(ASIN(C4/C10))</f>
        <v>63.43494882292201</v>
      </c>
    </row>
    <row r="15" spans="1:3" x14ac:dyDescent="0.25">
      <c r="A15" s="14" t="s">
        <v>118</v>
      </c>
      <c r="C15" s="21">
        <f>DEGREES(ACOS(C3/C10))</f>
        <v>116.56505117707799</v>
      </c>
    </row>
    <row r="16" spans="1:3" x14ac:dyDescent="0.25">
      <c r="A16" s="14" t="s">
        <v>119</v>
      </c>
      <c r="C16" s="21">
        <f>DEGREES(IMARGUMENT(C6))</f>
        <v>116.56505117707799</v>
      </c>
    </row>
    <row r="17" spans="1:7" x14ac:dyDescent="0.25">
      <c r="B17" s="13"/>
      <c r="C17" s="13"/>
    </row>
    <row r="18" spans="1:7" x14ac:dyDescent="0.25">
      <c r="C18"/>
    </row>
    <row r="21" spans="1:7" ht="18.75" x14ac:dyDescent="0.25">
      <c r="A21" s="12" t="s">
        <v>1</v>
      </c>
    </row>
    <row r="22" spans="1:7" x14ac:dyDescent="0.25">
      <c r="A22" s="13" t="s">
        <v>2</v>
      </c>
      <c r="C22" s="20">
        <v>1</v>
      </c>
    </row>
    <row r="23" spans="1:7" x14ac:dyDescent="0.25">
      <c r="A23" s="13" t="s">
        <v>121</v>
      </c>
      <c r="C23" s="20">
        <v>1</v>
      </c>
    </row>
    <row r="24" spans="1:7" ht="3.75" customHeight="1" x14ac:dyDescent="0.25"/>
    <row r="25" spans="1:7" x14ac:dyDescent="0.25">
      <c r="A25" s="13" t="s">
        <v>114</v>
      </c>
      <c r="C25" s="21" t="str">
        <f>COMPLEX(C22, C23)</f>
        <v>1+i</v>
      </c>
    </row>
    <row r="26" spans="1:7" x14ac:dyDescent="0.25">
      <c r="A26" s="13" t="s">
        <v>105</v>
      </c>
      <c r="C26" s="21" t="str">
        <f>IMCONJUGATE(C25)</f>
        <v>1-i</v>
      </c>
      <c r="G26" t="s">
        <v>104</v>
      </c>
    </row>
    <row r="27" spans="1:7" x14ac:dyDescent="0.25">
      <c r="A27" s="13" t="s">
        <v>113</v>
      </c>
      <c r="C27" s="21">
        <f>C22^2+C23^2</f>
        <v>2</v>
      </c>
    </row>
    <row r="28" spans="1:7" x14ac:dyDescent="0.25">
      <c r="A28" s="13" t="s">
        <v>112</v>
      </c>
      <c r="C28" s="21">
        <f>SQRT(C27)</f>
        <v>1.4142135623730951</v>
      </c>
    </row>
    <row r="29" spans="1:7" x14ac:dyDescent="0.25">
      <c r="A29" s="13" t="s">
        <v>111</v>
      </c>
      <c r="C29" s="21">
        <f>IMREAL(C25)</f>
        <v>1</v>
      </c>
    </row>
    <row r="30" spans="1:7" x14ac:dyDescent="0.25">
      <c r="A30" s="13" t="s">
        <v>110</v>
      </c>
      <c r="C30" s="21">
        <f>IMAGINARY(C25)</f>
        <v>1</v>
      </c>
    </row>
    <row r="31" spans="1:7" x14ac:dyDescent="0.25">
      <c r="A31" s="13" t="s">
        <v>109</v>
      </c>
      <c r="B31" s="1">
        <v>1</v>
      </c>
      <c r="C31" s="21" t="str">
        <f>IMPOWER(C25,B31)</f>
        <v>1+i</v>
      </c>
    </row>
    <row r="32" spans="1:7" x14ac:dyDescent="0.25">
      <c r="A32" s="13" t="s">
        <v>108</v>
      </c>
      <c r="C32" s="21">
        <f>DEGREES(ASIN(C23/C28))</f>
        <v>45</v>
      </c>
    </row>
    <row r="33" spans="1:3" x14ac:dyDescent="0.25">
      <c r="A33" s="13" t="s">
        <v>107</v>
      </c>
      <c r="C33" s="21">
        <f>DEGREES(ACOS(C22/C28))</f>
        <v>45</v>
      </c>
    </row>
    <row r="34" spans="1:3" x14ac:dyDescent="0.25">
      <c r="A34" s="13" t="s">
        <v>106</v>
      </c>
      <c r="C34" s="21">
        <f>DEGREES(IMARGUMENT(C25))</f>
        <v>45</v>
      </c>
    </row>
    <row r="35" spans="1:3" x14ac:dyDescent="0.25">
      <c r="C35" s="21"/>
    </row>
    <row r="36" spans="1:3" x14ac:dyDescent="0.25">
      <c r="C36" s="21"/>
    </row>
    <row r="39" spans="1:3" ht="18.75" x14ac:dyDescent="0.25">
      <c r="A39" s="12" t="s">
        <v>3</v>
      </c>
      <c r="C39" s="19" t="s">
        <v>104</v>
      </c>
    </row>
    <row r="40" spans="1:3" x14ac:dyDescent="0.25">
      <c r="A40" s="14" t="s">
        <v>103</v>
      </c>
      <c r="C40" s="21" t="str">
        <f>IMSUM(C6,C25)</f>
        <v>3i</v>
      </c>
    </row>
    <row r="41" spans="1:3" x14ac:dyDescent="0.25">
      <c r="A41" s="14"/>
      <c r="C41" s="21"/>
    </row>
    <row r="42" spans="1:3" x14ac:dyDescent="0.25">
      <c r="A42" s="14" t="s">
        <v>102</v>
      </c>
      <c r="C42" s="21" t="str">
        <f>IMSUB(C6,C25)</f>
        <v>-2+i</v>
      </c>
    </row>
    <row r="43" spans="1:3" x14ac:dyDescent="0.25">
      <c r="A43" s="14"/>
      <c r="C43" s="21"/>
    </row>
    <row r="44" spans="1:3" x14ac:dyDescent="0.25">
      <c r="A44" s="14" t="s">
        <v>101</v>
      </c>
      <c r="C44" s="21" t="str">
        <f>IMPRODUCT(C6,C25)</f>
        <v>-3+i</v>
      </c>
    </row>
    <row r="45" spans="1:3" x14ac:dyDescent="0.25">
      <c r="A45" s="15" t="s">
        <v>120</v>
      </c>
      <c r="C45" s="21"/>
    </row>
    <row r="46" spans="1:3" x14ac:dyDescent="0.25">
      <c r="A46" s="14" t="s">
        <v>4</v>
      </c>
      <c r="C46" s="21" t="str">
        <f>IMDIV(C6,C25)</f>
        <v>0,5+1,5i</v>
      </c>
    </row>
    <row r="47" spans="1:3" x14ac:dyDescent="0.25">
      <c r="A47" s="14"/>
      <c r="C47" s="21"/>
    </row>
    <row r="49" spans="1:3" ht="18.75" x14ac:dyDescent="0.25">
      <c r="A49" s="12" t="s">
        <v>130</v>
      </c>
    </row>
    <row r="50" spans="1:3" x14ac:dyDescent="0.25">
      <c r="A50" s="23" t="s">
        <v>128</v>
      </c>
    </row>
    <row r="51" spans="1:3" x14ac:dyDescent="0.25">
      <c r="A51" s="13" t="s">
        <v>125</v>
      </c>
      <c r="B51" s="16">
        <v>-3</v>
      </c>
      <c r="C51" s="21" t="str">
        <f>COMPLEX(B51,B52)</f>
        <v>-3+i</v>
      </c>
    </row>
    <row r="52" spans="1:3" x14ac:dyDescent="0.25">
      <c r="A52" s="13" t="s">
        <v>122</v>
      </c>
      <c r="B52" s="16">
        <v>1</v>
      </c>
      <c r="C52" s="21">
        <f>IMABS(C51)</f>
        <v>3.1622776601683795</v>
      </c>
    </row>
    <row r="53" spans="1:3" x14ac:dyDescent="0.25">
      <c r="A53" s="13" t="s">
        <v>123</v>
      </c>
      <c r="B53" s="18"/>
      <c r="C53" s="21">
        <f>DEGREES(IMARGUMENT(C51))</f>
        <v>161.565051177078</v>
      </c>
    </row>
    <row r="54" spans="1:3" ht="6" customHeight="1" x14ac:dyDescent="0.25">
      <c r="B54" s="18"/>
      <c r="C54" s="21"/>
    </row>
    <row r="55" spans="1:3" x14ac:dyDescent="0.25">
      <c r="A55" s="23" t="s">
        <v>129</v>
      </c>
    </row>
    <row r="56" spans="1:3" x14ac:dyDescent="0.25">
      <c r="A56" s="13" t="s">
        <v>124</v>
      </c>
    </row>
    <row r="57" spans="1:3" x14ac:dyDescent="0.25">
      <c r="A57" s="13" t="s">
        <v>126</v>
      </c>
      <c r="B57" s="17">
        <v>3.1621999999999999</v>
      </c>
      <c r="C57" s="21">
        <f>COS(B58*PI()/180)*B57</f>
        <v>-2.9998381559314833</v>
      </c>
    </row>
    <row r="58" spans="1:3" x14ac:dyDescent="0.25">
      <c r="A58" s="13" t="s">
        <v>127</v>
      </c>
      <c r="B58" s="17">
        <v>161.56</v>
      </c>
      <c r="C58" s="21">
        <f>SIN(B58*PI()/180)*B57</f>
        <v>1.0002399103303152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6"/>
  <sheetViews>
    <sheetView topLeftCell="A19" workbookViewId="0">
      <selection activeCell="C26" sqref="C26"/>
    </sheetView>
  </sheetViews>
  <sheetFormatPr baseColWidth="10" defaultRowHeight="15" x14ac:dyDescent="0.25"/>
  <cols>
    <col min="2" max="2" width="32.7109375" customWidth="1"/>
    <col min="3" max="3" width="3.140625" customWidth="1"/>
    <col min="4" max="4" width="32.140625" style="2" customWidth="1"/>
  </cols>
  <sheetData>
    <row r="2" spans="2:4" x14ac:dyDescent="0.25">
      <c r="B2" s="3" t="s">
        <v>5</v>
      </c>
      <c r="C2" s="3"/>
      <c r="D2" s="3" t="s">
        <v>6</v>
      </c>
    </row>
    <row r="3" spans="2:4" ht="28.5" x14ac:dyDescent="0.25">
      <c r="B3" s="8" t="s">
        <v>7</v>
      </c>
      <c r="C3" s="9"/>
      <c r="D3" s="9" t="s">
        <v>8</v>
      </c>
    </row>
    <row r="4" spans="2:4" ht="28.5" x14ac:dyDescent="0.25">
      <c r="B4" s="10" t="s">
        <v>9</v>
      </c>
      <c r="C4" s="11"/>
      <c r="D4" s="11" t="s">
        <v>10</v>
      </c>
    </row>
    <row r="5" spans="2:4" ht="28.5" x14ac:dyDescent="0.25">
      <c r="B5" s="8" t="s">
        <v>11</v>
      </c>
      <c r="C5" s="9"/>
      <c r="D5" s="9" t="s">
        <v>12</v>
      </c>
    </row>
    <row r="6" spans="2:4" ht="28.5" x14ac:dyDescent="0.25">
      <c r="B6" s="10" t="s">
        <v>13</v>
      </c>
      <c r="C6" s="11"/>
      <c r="D6" s="11" t="s">
        <v>14</v>
      </c>
    </row>
    <row r="7" spans="2:4" ht="42.75" x14ac:dyDescent="0.25">
      <c r="B7" s="8" t="s">
        <v>15</v>
      </c>
      <c r="C7" s="9"/>
      <c r="D7" s="9" t="s">
        <v>16</v>
      </c>
    </row>
    <row r="8" spans="2:4" ht="42.75" x14ac:dyDescent="0.25">
      <c r="B8" s="10" t="s">
        <v>17</v>
      </c>
      <c r="C8" s="11"/>
      <c r="D8" s="11" t="s">
        <v>18</v>
      </c>
    </row>
    <row r="9" spans="2:4" ht="28.5" x14ac:dyDescent="0.25">
      <c r="B9" s="8" t="s">
        <v>19</v>
      </c>
      <c r="C9" s="9"/>
      <c r="D9" s="9" t="s">
        <v>20</v>
      </c>
    </row>
    <row r="10" spans="2:4" ht="28.5" x14ac:dyDescent="0.25">
      <c r="B10" s="10" t="s">
        <v>21</v>
      </c>
      <c r="C10" s="11"/>
      <c r="D10" s="11" t="s">
        <v>22</v>
      </c>
    </row>
    <row r="11" spans="2:4" ht="28.5" x14ac:dyDescent="0.25">
      <c r="B11" s="8" t="s">
        <v>23</v>
      </c>
      <c r="C11" s="9"/>
      <c r="D11" s="9" t="s">
        <v>24</v>
      </c>
    </row>
    <row r="12" spans="2:4" ht="42.75" x14ac:dyDescent="0.25">
      <c r="B12" s="10" t="s">
        <v>25</v>
      </c>
      <c r="C12" s="11"/>
      <c r="D12" s="11" t="s">
        <v>26</v>
      </c>
    </row>
    <row r="13" spans="2:4" ht="28.5" x14ac:dyDescent="0.25">
      <c r="B13" s="8" t="s">
        <v>27</v>
      </c>
      <c r="C13" s="9"/>
      <c r="D13" s="9" t="s">
        <v>28</v>
      </c>
    </row>
    <row r="14" spans="2:4" ht="28.5" x14ac:dyDescent="0.25">
      <c r="B14" s="10" t="s">
        <v>29</v>
      </c>
      <c r="C14" s="11"/>
      <c r="D14" s="11" t="s">
        <v>30</v>
      </c>
    </row>
    <row r="15" spans="2:4" ht="28.5" x14ac:dyDescent="0.25">
      <c r="B15" s="8" t="s">
        <v>31</v>
      </c>
      <c r="C15" s="9"/>
      <c r="D15" s="9" t="s">
        <v>30</v>
      </c>
    </row>
    <row r="16" spans="2:4" ht="42.75" x14ac:dyDescent="0.25">
      <c r="B16" s="10" t="s">
        <v>32</v>
      </c>
      <c r="C16" s="11"/>
      <c r="D16" s="11" t="s">
        <v>33</v>
      </c>
    </row>
    <row r="17" spans="2:7" ht="57" x14ac:dyDescent="0.25">
      <c r="B17" s="8" t="s">
        <v>34</v>
      </c>
      <c r="C17" s="9"/>
      <c r="D17" s="9" t="s">
        <v>35</v>
      </c>
    </row>
    <row r="18" spans="2:7" ht="42.75" x14ac:dyDescent="0.25">
      <c r="B18" s="10" t="s">
        <v>36</v>
      </c>
      <c r="C18" s="11"/>
      <c r="D18" s="11" t="s">
        <v>37</v>
      </c>
    </row>
    <row r="19" spans="2:7" ht="28.5" x14ac:dyDescent="0.25">
      <c r="B19" s="8" t="s">
        <v>38</v>
      </c>
      <c r="C19" s="9"/>
      <c r="D19" s="9" t="s">
        <v>39</v>
      </c>
    </row>
    <row r="20" spans="2:7" ht="42.75" x14ac:dyDescent="0.25">
      <c r="B20" s="10" t="s">
        <v>40</v>
      </c>
      <c r="C20" s="11"/>
      <c r="D20" s="11" t="s">
        <v>41</v>
      </c>
    </row>
    <row r="21" spans="2:7" ht="28.5" x14ac:dyDescent="0.25">
      <c r="B21" s="8" t="s">
        <v>42</v>
      </c>
      <c r="C21" s="9"/>
      <c r="D21" s="9" t="s">
        <v>43</v>
      </c>
    </row>
    <row r="22" spans="2:7" ht="28.5" x14ac:dyDescent="0.25">
      <c r="B22" s="6" t="s">
        <v>44</v>
      </c>
      <c r="C22" s="7" t="s">
        <v>88</v>
      </c>
      <c r="D22" s="7" t="s">
        <v>45</v>
      </c>
    </row>
    <row r="23" spans="2:7" ht="28.5" x14ac:dyDescent="0.25">
      <c r="B23" s="4" t="s">
        <v>46</v>
      </c>
      <c r="C23" s="5" t="s">
        <v>88</v>
      </c>
      <c r="D23" s="5" t="s">
        <v>47</v>
      </c>
      <c r="G23">
        <v>1</v>
      </c>
    </row>
    <row r="24" spans="2:7" ht="28.5" x14ac:dyDescent="0.25">
      <c r="B24" s="6" t="s">
        <v>48</v>
      </c>
      <c r="C24" s="7" t="s">
        <v>88</v>
      </c>
      <c r="D24" s="7" t="s">
        <v>49</v>
      </c>
      <c r="G24">
        <f>ATAN(G23)</f>
        <v>0.78539816339744828</v>
      </c>
    </row>
    <row r="25" spans="2:7" ht="42.75" x14ac:dyDescent="0.25">
      <c r="B25" s="4" t="s">
        <v>50</v>
      </c>
      <c r="C25" s="5" t="s">
        <v>88</v>
      </c>
      <c r="D25" s="5" t="s">
        <v>51</v>
      </c>
      <c r="G25">
        <f>DEGREES(ATAN(G23))</f>
        <v>45</v>
      </c>
    </row>
    <row r="26" spans="2:7" ht="28.5" x14ac:dyDescent="0.25">
      <c r="B26" s="6" t="s">
        <v>52</v>
      </c>
      <c r="C26" s="7"/>
      <c r="D26" s="7" t="s">
        <v>53</v>
      </c>
    </row>
    <row r="27" spans="2:7" ht="28.5" x14ac:dyDescent="0.25">
      <c r="B27" s="4" t="s">
        <v>54</v>
      </c>
      <c r="C27" s="5" t="s">
        <v>88</v>
      </c>
      <c r="D27" s="5" t="s">
        <v>55</v>
      </c>
    </row>
    <row r="28" spans="2:7" ht="57" x14ac:dyDescent="0.25">
      <c r="B28" s="6" t="s">
        <v>56</v>
      </c>
      <c r="C28" s="7"/>
      <c r="D28" s="7" t="s">
        <v>57</v>
      </c>
    </row>
    <row r="29" spans="2:7" ht="28.5" x14ac:dyDescent="0.25">
      <c r="B29" s="4" t="s">
        <v>58</v>
      </c>
      <c r="C29" s="5" t="s">
        <v>88</v>
      </c>
      <c r="D29" s="5" t="s">
        <v>59</v>
      </c>
    </row>
    <row r="30" spans="2:7" ht="28.5" x14ac:dyDescent="0.25">
      <c r="B30" s="6" t="s">
        <v>60</v>
      </c>
      <c r="C30" s="7"/>
      <c r="D30" s="7" t="s">
        <v>61</v>
      </c>
    </row>
    <row r="31" spans="2:7" ht="42.75" x14ac:dyDescent="0.25">
      <c r="B31" s="4" t="s">
        <v>62</v>
      </c>
      <c r="C31" s="5"/>
      <c r="D31" s="5" t="s">
        <v>63</v>
      </c>
    </row>
    <row r="32" spans="2:7" ht="42.75" x14ac:dyDescent="0.25">
      <c r="B32" s="6" t="s">
        <v>64</v>
      </c>
      <c r="C32" s="7"/>
      <c r="D32" s="7" t="s">
        <v>65</v>
      </c>
    </row>
    <row r="33" spans="2:6" ht="42.75" x14ac:dyDescent="0.25">
      <c r="B33" s="4" t="s">
        <v>66</v>
      </c>
      <c r="C33" s="5" t="s">
        <v>88</v>
      </c>
      <c r="D33" s="5" t="s">
        <v>67</v>
      </c>
    </row>
    <row r="34" spans="2:6" ht="28.5" x14ac:dyDescent="0.25">
      <c r="B34" s="6" t="s">
        <v>68</v>
      </c>
      <c r="C34" s="7" t="s">
        <v>88</v>
      </c>
      <c r="D34" s="7" t="s">
        <v>69</v>
      </c>
    </row>
    <row r="35" spans="2:6" ht="28.5" x14ac:dyDescent="0.25">
      <c r="B35" s="4" t="s">
        <v>70</v>
      </c>
      <c r="C35" s="5"/>
      <c r="D35" s="5" t="s">
        <v>71</v>
      </c>
    </row>
    <row r="36" spans="2:6" ht="28.5" x14ac:dyDescent="0.25">
      <c r="B36" s="6" t="s">
        <v>72</v>
      </c>
      <c r="C36" s="7" t="s">
        <v>88</v>
      </c>
      <c r="D36" s="7" t="s">
        <v>73</v>
      </c>
    </row>
    <row r="37" spans="2:6" ht="28.5" x14ac:dyDescent="0.25">
      <c r="B37" s="4" t="s">
        <v>74</v>
      </c>
      <c r="C37" s="5" t="s">
        <v>88</v>
      </c>
      <c r="D37" s="5" t="s">
        <v>75</v>
      </c>
    </row>
    <row r="38" spans="2:6" ht="28.5" x14ac:dyDescent="0.25">
      <c r="B38" s="6" t="s">
        <v>76</v>
      </c>
      <c r="C38" s="7" t="s">
        <v>88</v>
      </c>
      <c r="D38" s="7" t="s">
        <v>77</v>
      </c>
    </row>
    <row r="39" spans="2:6" ht="42.75" x14ac:dyDescent="0.25">
      <c r="B39" s="4" t="s">
        <v>78</v>
      </c>
      <c r="C39" s="5" t="s">
        <v>88</v>
      </c>
      <c r="D39" s="5" t="s">
        <v>79</v>
      </c>
    </row>
    <row r="40" spans="2:6" ht="28.5" x14ac:dyDescent="0.25">
      <c r="B40" s="10" t="s">
        <v>80</v>
      </c>
      <c r="C40" s="11"/>
      <c r="D40" s="11" t="s">
        <v>81</v>
      </c>
    </row>
    <row r="41" spans="2:6" ht="28.5" x14ac:dyDescent="0.25">
      <c r="B41" s="8" t="s">
        <v>82</v>
      </c>
      <c r="C41" s="9"/>
      <c r="D41" s="9" t="s">
        <v>83</v>
      </c>
      <c r="E41" t="s">
        <v>97</v>
      </c>
      <c r="F41" t="str">
        <f>COMPLEX(F42,F43)</f>
        <v>-2+i</v>
      </c>
    </row>
    <row r="42" spans="2:6" ht="28.5" x14ac:dyDescent="0.25">
      <c r="B42" s="10" t="s">
        <v>84</v>
      </c>
      <c r="C42" s="11"/>
      <c r="D42" s="11" t="s">
        <v>95</v>
      </c>
      <c r="E42" t="s">
        <v>99</v>
      </c>
      <c r="F42">
        <v>-2</v>
      </c>
    </row>
    <row r="43" spans="2:6" ht="28.5" x14ac:dyDescent="0.25">
      <c r="B43" s="8" t="s">
        <v>85</v>
      </c>
      <c r="C43" s="9"/>
      <c r="D43" s="9" t="s">
        <v>96</v>
      </c>
      <c r="E43" t="s">
        <v>98</v>
      </c>
      <c r="F43">
        <v>1</v>
      </c>
    </row>
    <row r="44" spans="2:6" ht="30" x14ac:dyDescent="0.25">
      <c r="B44" t="s">
        <v>89</v>
      </c>
      <c r="D44" s="2" t="s">
        <v>91</v>
      </c>
      <c r="E44" t="s">
        <v>100</v>
      </c>
      <c r="F44">
        <f>F43/F42</f>
        <v>-0.5</v>
      </c>
    </row>
    <row r="45" spans="2:6" ht="45" x14ac:dyDescent="0.25">
      <c r="B45" t="s">
        <v>90</v>
      </c>
      <c r="D45" s="2" t="s">
        <v>94</v>
      </c>
      <c r="E45">
        <f>ATAN($F$44)</f>
        <v>-0.46364760900080609</v>
      </c>
    </row>
    <row r="46" spans="2:6" ht="45" x14ac:dyDescent="0.25">
      <c r="B46" t="s">
        <v>92</v>
      </c>
      <c r="D46" s="2" t="s">
        <v>93</v>
      </c>
      <c r="E46">
        <f>DEGREES(ATAN($F$44))</f>
        <v>-26.56505117707799</v>
      </c>
    </row>
  </sheetData>
  <hyperlinks>
    <hyperlink ref="B3" r:id="rId1" display="ms-help://MS.EXCEL.14.1031/EXCEL/content/HP10342198.htm"/>
    <hyperlink ref="B4" r:id="rId2" display="ms-help://MS.EXCEL.14.1031/EXCEL/content/HP10342199.htm"/>
    <hyperlink ref="B5" r:id="rId3" display="ms-help://MS.EXCEL.14.1031/EXCEL/content/HP10342200.htm"/>
    <hyperlink ref="B6" r:id="rId4" display="ms-help://MS.EXCEL.14.1031/EXCEL/content/HP10342201.htm"/>
    <hyperlink ref="B7" r:id="rId5" display="ms-help://MS.EXCEL.14.1031/EXCEL/content/HP10342204.htm"/>
    <hyperlink ref="B8" r:id="rId6" display="ms-help://MS.EXCEL.14.1031/EXCEL/content/HP10342205.htm"/>
    <hyperlink ref="B9" r:id="rId7" display="ms-help://MS.EXCEL.14.1031/EXCEL/content/HP10342206.htm"/>
    <hyperlink ref="B10" r:id="rId8" display="ms-help://MS.EXCEL.14.1031/EXCEL/content/HP10342423.htm"/>
    <hyperlink ref="B11" r:id="rId9" display="ms-help://MS.EXCEL.14.1031/EXCEL/content/HP10342412.htm"/>
    <hyperlink ref="B12" r:id="rId10" display="ms-help://MS.EXCEL.14.1031/EXCEL/content/HP10342413.htm"/>
    <hyperlink ref="B13" r:id="rId11" display="ms-help://MS.EXCEL.14.1031/EXCEL/content/HP10342414.htm"/>
    <hyperlink ref="B14" r:id="rId12" display="ms-help://MS.EXCEL.14.1031/EXCEL/content/HP10365238.htm"/>
    <hyperlink ref="B15" r:id="rId13" display="ms-help://MS.EXCEL.14.1031/EXCEL/content/HP10342478.htm"/>
    <hyperlink ref="B16" r:id="rId14" display="ms-help://MS.EXCEL.14.1031/EXCEL/content/HP10342479.htm"/>
    <hyperlink ref="B17" r:id="rId15" display="ms-help://MS.EXCEL.14.1031/EXCEL/content/HP10365239.htm"/>
    <hyperlink ref="B18" r:id="rId16" display="ms-help://MS.EXCEL.14.1031/EXCEL/content/HP10342552.htm"/>
    <hyperlink ref="B19" r:id="rId17" display="ms-help://MS.EXCEL.14.1031/EXCEL/content/HP10342567.htm"/>
    <hyperlink ref="B20" r:id="rId18" display="ms-help://MS.EXCEL.14.1031/EXCEL/content/HP10342568.htm"/>
    <hyperlink ref="B21" r:id="rId19" display="ms-help://MS.EXCEL.14.1031/EXCEL/content/HP10342569.htm"/>
    <hyperlink ref="B22" r:id="rId20" display="ms-help://MS.EXCEL.14.1031/EXCEL/content/HP10342588.htm"/>
    <hyperlink ref="B23" r:id="rId21" display="ms-help://MS.EXCEL.14.1031/EXCEL/content/HP10342589.htm"/>
    <hyperlink ref="B24" r:id="rId22" display="ms-help://MS.EXCEL.14.1031/EXCEL/content/HP10342600.htm"/>
    <hyperlink ref="B25" r:id="rId23" display="ms-help://MS.EXCEL.14.1031/EXCEL/content/HP10342590.htm"/>
    <hyperlink ref="B26" r:id="rId24" display="ms-help://MS.EXCEL.14.1031/EXCEL/content/HP10342592.htm"/>
    <hyperlink ref="B27" r:id="rId25" display="ms-help://MS.EXCEL.14.1031/EXCEL/content/HP10342593.htm"/>
    <hyperlink ref="B28" r:id="rId26" display="ms-help://MS.EXCEL.14.1031/EXCEL/content/HP10342594.htm"/>
    <hyperlink ref="B29" r:id="rId27" display="ms-help://MS.EXCEL.14.1031/EXCEL/content/HP10342591.htm"/>
    <hyperlink ref="B30" r:id="rId28" display="ms-help://MS.EXCEL.14.1031/EXCEL/content/HP10342595.htm"/>
    <hyperlink ref="B31" r:id="rId29" display="ms-help://MS.EXCEL.14.1031/EXCEL/content/HP10342596.htm"/>
    <hyperlink ref="B32" r:id="rId30" display="ms-help://MS.EXCEL.14.1031/EXCEL/content/HP10342597.htm"/>
    <hyperlink ref="B33" r:id="rId31" display="ms-help://MS.EXCEL.14.1031/EXCEL/content/HP10342601.htm"/>
    <hyperlink ref="B34" r:id="rId32" display="ms-help://MS.EXCEL.14.1031/EXCEL/content/HP10342602.htm"/>
    <hyperlink ref="B35" r:id="rId33" display="ms-help://MS.EXCEL.14.1031/EXCEL/content/HP10342603.htm"/>
    <hyperlink ref="B36" r:id="rId34" display="ms-help://MS.EXCEL.14.1031/EXCEL/content/HP10342605.htm"/>
    <hyperlink ref="B37" r:id="rId35" display="ms-help://MS.EXCEL.14.1031/EXCEL/content/HP10342606.htm"/>
    <hyperlink ref="B38" r:id="rId36" display="ms-help://MS.EXCEL.14.1031/EXCEL/content/HP10342604.htm"/>
    <hyperlink ref="B39" r:id="rId37" display="ms-help://MS.EXCEL.14.1031/EXCEL/content/HP10342287.htm"/>
    <hyperlink ref="B40" r:id="rId38" display="ms-help://MS.EXCEL.14.1031/EXCEL/content/HP10342730.htm"/>
    <hyperlink ref="B41" r:id="rId39" display="ms-help://MS.EXCEL.14.1031/EXCEL/content/HP10342731.htm"/>
    <hyperlink ref="B42" r:id="rId40" display="ms-help://MS.EXCEL.14.1031/EXCEL/content/HP10342732.htm"/>
    <hyperlink ref="B43" r:id="rId41" display="ms-help://MS.EXCEL.14.1031/EXCEL/content/HP10342306.htm"/>
  </hyperlinks>
  <pageMargins left="0.7" right="0.7" top="0.78740157499999996" bottom="0.78740157499999996" header="0.3" footer="0.3"/>
  <pageSetup paperSize="9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Rechnung</vt:lpstr>
      <vt:lpstr>Funktionen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Klaus-Günter Häusler</dc:creator>
  <cp:lastModifiedBy>Klaus-Günter Häusler</cp:lastModifiedBy>
  <dcterms:created xsi:type="dcterms:W3CDTF">2023-02-26T07:03:55Z</dcterms:created>
  <dcterms:modified xsi:type="dcterms:W3CDTF">2023-03-21T07:20:05Z</dcterms:modified>
</cp:coreProperties>
</file>