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785" windowHeight="14055" activeTab="0"/>
  </bookViews>
  <sheets>
    <sheet name="Rohdate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<sst xmlns="http://schemas.openxmlformats.org/spreadsheetml/2006/main" count="18" uniqueCount="18">
  <si>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Nr.</t>
  </si>
  <si>
    <t>Mittelwerte</t>
  </si>
  <si>
    <t>Summen</t>
  </si>
  <si>
    <t>xx</t>
  </si>
  <si>
    <t>xy</t>
  </si>
  <si>
    <t>Anzahl</t>
  </si>
  <si>
    <t>Quadrat Summe [x]</t>
  </si>
  <si>
    <t>theta /[°C]</t>
  </si>
  <si>
    <t>Gasgesetz nach Gay-Lussac</t>
  </si>
  <si>
    <t>6 (+0,2)</t>
  </si>
  <si>
    <t>8 (-0,3)</t>
  </si>
  <si>
    <r>
      <t>V / [cm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</si>
  <si>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mit b=</t>
  </si>
  <si>
    <t>und a=</t>
  </si>
  <si>
    <t>(B2*E4-B4*C4) / (B2*D4-B5)</t>
  </si>
  <si>
    <t>(C4*D4-E4*B4) / (B2*D4-B5)</t>
  </si>
  <si>
    <t>y = a *x + b</t>
  </si>
  <si>
    <t>Methode des Fehlerausgleichs durch Annahme einer Geraden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</si>
</sst>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8.2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b/>
      <vertAlign val="superscript"/>
      <sz val="8.7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.25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2" fontId="0" fillId="2" borderId="0" xfId="0" applyNumberFormat="1" applyFill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Gasgesetz nach Gay-Lussac 
Simulation 
einer mit Fehlern behafteten Messung
Beobachtungsdiagramm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6975"/>
          <c:w val="0.90925"/>
          <c:h val="0.6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Ausgleichsgerade mit F=2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Rohdaten!$B$9:$B$23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Rohdaten!$C$9:$C$23</c:f>
              <c:numCache>
                <c:ptCount val="15"/>
                <c:pt idx="0">
                  <c:v>8</c:v>
                </c:pt>
                <c:pt idx="1">
                  <c:v>8.292879370309354</c:v>
                </c:pt>
                <c:pt idx="2">
                  <c:v>8.585758740618708</c:v>
                </c:pt>
                <c:pt idx="3">
                  <c:v>8.878638110928062</c:v>
                </c:pt>
                <c:pt idx="4">
                  <c:v>9.171517481237416</c:v>
                </c:pt>
                <c:pt idx="5">
                  <c:v>9.664396851546769</c:v>
                </c:pt>
                <c:pt idx="6">
                  <c:v>9.757276221856124</c:v>
                </c:pt>
                <c:pt idx="7">
                  <c:v>9.750155592165477</c:v>
                </c:pt>
                <c:pt idx="8">
                  <c:v>10.343034962474832</c:v>
                </c:pt>
                <c:pt idx="9">
                  <c:v>10.635914332784186</c:v>
                </c:pt>
                <c:pt idx="10">
                  <c:v>10.928793703093538</c:v>
                </c:pt>
                <c:pt idx="11">
                  <c:v>11.221673073402892</c:v>
                </c:pt>
                <c:pt idx="12">
                  <c:v>11.514552443712246</c:v>
                </c:pt>
                <c:pt idx="13">
                  <c:v>11.8074318140216</c:v>
                </c:pt>
                <c:pt idx="14">
                  <c:v>12.100311184330954</c:v>
                </c:pt>
              </c:numCache>
            </c:numRef>
          </c:yVal>
          <c:smooth val="0"/>
        </c:ser>
        <c:axId val="44860131"/>
        <c:axId val="30227364"/>
      </c:scatterChart>
      <c:valAx>
        <c:axId val="4486013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theta /[°C]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27364"/>
        <c:crosses val="autoZero"/>
        <c:crossBetween val="midCat"/>
        <c:dispUnits/>
      </c:valAx>
      <c:valAx>
        <c:axId val="30227364"/>
        <c:scaling>
          <c:orientation val="minMax"/>
          <c:max val="17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 / [cm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0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Gasgesetz nach Gay-Lussac 
Simulation 
einer mit Fehlern behafteten Messung
Auswertungsdiagramm</a:t>
            </a:r>
          </a:p>
        </c:rich>
      </c:tx>
      <c:layout>
        <c:manualLayout>
          <c:xMode val="factor"/>
          <c:yMode val="factor"/>
          <c:x val="0.00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7125"/>
          <c:w val="0.898"/>
          <c:h val="0.6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Ausgleichsgerade mit F=2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200"/>
            <c:backward val="3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Rohdaten!$B$9:$B$23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Rohdaten!$C$9:$C$23</c:f>
              <c:numCache>
                <c:ptCount val="15"/>
                <c:pt idx="0">
                  <c:v>8</c:v>
                </c:pt>
                <c:pt idx="1">
                  <c:v>8.292879370309354</c:v>
                </c:pt>
                <c:pt idx="2">
                  <c:v>8.585758740618708</c:v>
                </c:pt>
                <c:pt idx="3">
                  <c:v>8.878638110928062</c:v>
                </c:pt>
                <c:pt idx="4">
                  <c:v>9.171517481237416</c:v>
                </c:pt>
                <c:pt idx="5">
                  <c:v>9.664396851546769</c:v>
                </c:pt>
                <c:pt idx="6">
                  <c:v>9.757276221856124</c:v>
                </c:pt>
                <c:pt idx="7">
                  <c:v>9.750155592165477</c:v>
                </c:pt>
                <c:pt idx="8">
                  <c:v>10.343034962474832</c:v>
                </c:pt>
                <c:pt idx="9">
                  <c:v>10.635914332784186</c:v>
                </c:pt>
                <c:pt idx="10">
                  <c:v>10.928793703093538</c:v>
                </c:pt>
                <c:pt idx="11">
                  <c:v>11.221673073402892</c:v>
                </c:pt>
                <c:pt idx="12">
                  <c:v>11.514552443712246</c:v>
                </c:pt>
                <c:pt idx="13">
                  <c:v>11.8074318140216</c:v>
                </c:pt>
                <c:pt idx="14">
                  <c:v>12.100311184330954</c:v>
                </c:pt>
              </c:numCache>
            </c:numRef>
          </c:yVal>
          <c:smooth val="0"/>
        </c:ser>
        <c:axId val="18621605"/>
        <c:axId val="2444774"/>
      </c:scatterChart>
      <c:valAx>
        <c:axId val="18621605"/>
        <c:scaling>
          <c:orientation val="minMax"/>
          <c:max val="15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theta /[°C]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spPr>
          <a:ln w="3175">
            <a:solidFill/>
            <a:prstDash val="sysDot"/>
          </a:ln>
        </c:spPr>
        <c:crossAx val="2444774"/>
        <c:crosses val="autoZero"/>
        <c:crossBetween val="midCat"/>
        <c:dispUnits/>
        <c:minorUnit val="10"/>
      </c:valAx>
      <c:valAx>
        <c:axId val="244477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/ [cm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21605"/>
        <c:crossesAt val="-3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66675</xdr:rowOff>
    </xdr:from>
    <xdr:to>
      <xdr:col>6</xdr:col>
      <xdr:colOff>85725</xdr:colOff>
      <xdr:row>41</xdr:row>
      <xdr:rowOff>133350</xdr:rowOff>
    </xdr:to>
    <xdr:graphicFrame>
      <xdr:nvGraphicFramePr>
        <xdr:cNvPr id="1" name="Chart 9"/>
        <xdr:cNvGraphicFramePr/>
      </xdr:nvGraphicFramePr>
      <xdr:xfrm>
        <a:off x="76200" y="4648200"/>
        <a:ext cx="4152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104775</xdr:rowOff>
    </xdr:from>
    <xdr:to>
      <xdr:col>6</xdr:col>
      <xdr:colOff>76200</xdr:colOff>
      <xdr:row>60</xdr:row>
      <xdr:rowOff>152400</xdr:rowOff>
    </xdr:to>
    <xdr:graphicFrame>
      <xdr:nvGraphicFramePr>
        <xdr:cNvPr id="2" name="Chart 10"/>
        <xdr:cNvGraphicFramePr/>
      </xdr:nvGraphicFramePr>
      <xdr:xfrm>
        <a:off x="114300" y="7600950"/>
        <a:ext cx="41052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9">
      <selection activeCell="I45" sqref="I45"/>
    </sheetView>
  </sheetViews>
  <sheetFormatPr defaultColWidth="11.421875" defaultRowHeight="12.75"/>
  <cols>
    <col min="1" max="1" width="11.140625" style="3" bestFit="1" customWidth="1"/>
    <col min="2" max="2" width="10.57421875" style="3" bestFit="1" customWidth="1"/>
    <col min="3" max="3" width="10.00390625" style="3" bestFit="1" customWidth="1"/>
    <col min="4" max="4" width="7.00390625" style="0" bestFit="1" customWidth="1"/>
    <col min="5" max="5" width="12.00390625" style="0" bestFit="1" customWidth="1"/>
    <col min="8" max="8" width="17.00390625" style="0" customWidth="1"/>
  </cols>
  <sheetData>
    <row r="1" spans="1:3" s="17" customFormat="1" ht="18">
      <c r="A1" s="16" t="s">
        <v>17</v>
      </c>
      <c r="B1" s="16"/>
      <c r="C1" s="16"/>
    </row>
    <row r="2" spans="1:8" ht="15.75">
      <c r="A2" s="4" t="s">
        <v>5</v>
      </c>
      <c r="B2" s="4">
        <f>COUNT(B9:B23)</f>
        <v>15</v>
      </c>
      <c r="C2" s="4"/>
      <c r="D2" s="5"/>
      <c r="E2" s="5"/>
      <c r="G2" s="13" t="s">
        <v>16</v>
      </c>
      <c r="H2" s="13"/>
    </row>
    <row r="3" spans="1:8" ht="15">
      <c r="A3" s="4" t="s">
        <v>1</v>
      </c>
      <c r="B3" s="4">
        <f>AVERAGE(B9:B23)</f>
        <v>70</v>
      </c>
      <c r="C3" s="4">
        <f>AVERAGE(C9:C23)</f>
        <v>10.043488925498812</v>
      </c>
      <c r="D3" s="5"/>
      <c r="E3" s="5"/>
      <c r="F3" s="1"/>
      <c r="G3" s="14"/>
      <c r="H3" s="14"/>
    </row>
    <row r="4" spans="1:8" ht="15">
      <c r="A4" s="4" t="s">
        <v>2</v>
      </c>
      <c r="B4" s="4">
        <f>SUM(B9:B23)</f>
        <v>1050</v>
      </c>
      <c r="C4" s="4">
        <f>SUM(C9:C23)</f>
        <v>150.65233388248217</v>
      </c>
      <c r="D4" s="5">
        <f>SUM(D9:D23)</f>
        <v>101500</v>
      </c>
      <c r="E4" s="5">
        <f>SUM(E9:E23)</f>
        <v>11361.725608639943</v>
      </c>
      <c r="G4" s="14" t="s">
        <v>13</v>
      </c>
      <c r="H4" s="14">
        <f>(B2*E4-B4*C4)/(B2*D4-B5)</f>
        <v>0.029145079888078285</v>
      </c>
    </row>
    <row r="5" spans="1:8" ht="30">
      <c r="A5" s="7" t="s">
        <v>6</v>
      </c>
      <c r="B5" s="4">
        <f>B4*B4</f>
        <v>1102500</v>
      </c>
      <c r="C5" s="4"/>
      <c r="D5" s="5"/>
      <c r="E5" s="5"/>
      <c r="G5" s="14"/>
      <c r="H5" s="15" t="s">
        <v>14</v>
      </c>
    </row>
    <row r="6" spans="1:8" ht="21.75" customHeight="1">
      <c r="A6" s="4"/>
      <c r="B6" s="4"/>
      <c r="C6" s="4"/>
      <c r="D6" s="5"/>
      <c r="E6" s="5"/>
      <c r="G6" s="14" t="s">
        <v>12</v>
      </c>
      <c r="H6" s="14">
        <f>(C4*D4-E4*B4)/(B2*D4-B5)</f>
        <v>8.003333333333334</v>
      </c>
    </row>
    <row r="7" spans="1:8" ht="27" customHeight="1">
      <c r="A7" s="11" t="s">
        <v>8</v>
      </c>
      <c r="B7" s="4"/>
      <c r="C7" s="4"/>
      <c r="D7" s="5"/>
      <c r="E7" s="5"/>
      <c r="G7" s="14"/>
      <c r="H7" s="15" t="s">
        <v>15</v>
      </c>
    </row>
    <row r="8" spans="1:5" s="1" customFormat="1" ht="14.25">
      <c r="A8" s="2" t="s">
        <v>0</v>
      </c>
      <c r="B8" s="2" t="s">
        <v>7</v>
      </c>
      <c r="C8" s="2" t="s">
        <v>11</v>
      </c>
      <c r="D8" s="1" t="s">
        <v>3</v>
      </c>
      <c r="E8" s="1" t="s">
        <v>4</v>
      </c>
    </row>
    <row r="9" spans="1:5" ht="12.75">
      <c r="A9" s="6">
        <v>1</v>
      </c>
      <c r="B9" s="8">
        <v>0</v>
      </c>
      <c r="C9" s="8">
        <v>8</v>
      </c>
      <c r="D9">
        <f>B9*B9</f>
        <v>0</v>
      </c>
      <c r="E9">
        <f>B9*C9</f>
        <v>0</v>
      </c>
    </row>
    <row r="10" spans="1:5" ht="12.75">
      <c r="A10" s="6">
        <v>2</v>
      </c>
      <c r="B10" s="8">
        <v>10</v>
      </c>
      <c r="C10" s="8">
        <f>$C$9/273.15*(B10+273.15)</f>
        <v>8.292879370309354</v>
      </c>
      <c r="D10">
        <f>B10*B10</f>
        <v>100</v>
      </c>
      <c r="E10">
        <f>B10*C10</f>
        <v>82.92879370309353</v>
      </c>
    </row>
    <row r="11" spans="1:5" ht="12.75">
      <c r="A11" s="6">
        <v>3</v>
      </c>
      <c r="B11" s="8">
        <v>20</v>
      </c>
      <c r="C11" s="8">
        <f aca="true" t="shared" si="0" ref="C11:C23">$C$9/273.15*(B11+273.15)</f>
        <v>8.585758740618708</v>
      </c>
      <c r="D11">
        <f>B11*B11</f>
        <v>400</v>
      </c>
      <c r="E11">
        <f>B11*C11</f>
        <v>171.71517481237416</v>
      </c>
    </row>
    <row r="12" spans="1:5" ht="12.75">
      <c r="A12" s="6">
        <v>4</v>
      </c>
      <c r="B12" s="8">
        <v>30</v>
      </c>
      <c r="C12" s="8">
        <f t="shared" si="0"/>
        <v>8.878638110928062</v>
      </c>
      <c r="D12">
        <f>B12*B12</f>
        <v>900</v>
      </c>
      <c r="E12">
        <f>B12*C12</f>
        <v>266.3591433278419</v>
      </c>
    </row>
    <row r="13" spans="1:5" ht="12.75">
      <c r="A13" s="6">
        <v>5</v>
      </c>
      <c r="B13" s="8">
        <v>40</v>
      </c>
      <c r="C13" s="8">
        <f t="shared" si="0"/>
        <v>9.171517481237416</v>
      </c>
      <c r="D13">
        <f>B13*B13</f>
        <v>1600</v>
      </c>
      <c r="E13">
        <f>B13*C13</f>
        <v>366.86069924949663</v>
      </c>
    </row>
    <row r="14" spans="1:5" ht="12.75">
      <c r="A14" s="12" t="s">
        <v>9</v>
      </c>
      <c r="B14" s="8">
        <v>50</v>
      </c>
      <c r="C14" s="8">
        <f>$C$9/273.15*(B14+273.15)+0.2</f>
        <v>9.664396851546769</v>
      </c>
      <c r="D14">
        <f>B14*B14</f>
        <v>2500</v>
      </c>
      <c r="E14">
        <f>B14*C14</f>
        <v>483.21984257733845</v>
      </c>
    </row>
    <row r="15" spans="1:5" ht="12.75">
      <c r="A15" s="6">
        <v>7</v>
      </c>
      <c r="B15" s="8">
        <v>60</v>
      </c>
      <c r="C15" s="8">
        <f>$C$9/273.15*(B15+273.15)</f>
        <v>9.757276221856124</v>
      </c>
      <c r="D15">
        <f>B15*B15</f>
        <v>3600</v>
      </c>
      <c r="E15">
        <f>B15*C15</f>
        <v>585.4365733113674</v>
      </c>
    </row>
    <row r="16" spans="1:5" ht="12.75">
      <c r="A16" s="12" t="s">
        <v>10</v>
      </c>
      <c r="B16" s="8">
        <v>70</v>
      </c>
      <c r="C16" s="8">
        <f>$C$9/273.15*(B16+273.15)-0.3</f>
        <v>9.750155592165477</v>
      </c>
      <c r="D16">
        <f>B16*B16</f>
        <v>4900</v>
      </c>
      <c r="E16">
        <f>B16*C16</f>
        <v>682.5108914515833</v>
      </c>
    </row>
    <row r="17" spans="1:5" ht="12.75">
      <c r="A17" s="10">
        <v>9</v>
      </c>
      <c r="B17" s="8">
        <v>80</v>
      </c>
      <c r="C17" s="8">
        <f t="shared" si="0"/>
        <v>10.343034962474832</v>
      </c>
      <c r="D17">
        <f>B17*B17</f>
        <v>6400</v>
      </c>
      <c r="E17">
        <f>B17*C17</f>
        <v>827.4427969979865</v>
      </c>
    </row>
    <row r="18" spans="1:5" ht="12.75">
      <c r="A18" s="9">
        <v>10</v>
      </c>
      <c r="B18" s="8">
        <v>90</v>
      </c>
      <c r="C18" s="8">
        <f t="shared" si="0"/>
        <v>10.635914332784186</v>
      </c>
      <c r="D18">
        <f>B18*B18</f>
        <v>8100</v>
      </c>
      <c r="E18">
        <f>B18*C18</f>
        <v>957.2322899505767</v>
      </c>
    </row>
    <row r="19" spans="1:5" ht="12.75">
      <c r="A19" s="6">
        <v>11</v>
      </c>
      <c r="B19" s="8">
        <v>100</v>
      </c>
      <c r="C19" s="8">
        <f t="shared" si="0"/>
        <v>10.928793703093538</v>
      </c>
      <c r="D19">
        <f>B19*B19</f>
        <v>10000</v>
      </c>
      <c r="E19">
        <f>B19*C19</f>
        <v>1092.8793703093538</v>
      </c>
    </row>
    <row r="20" spans="1:5" ht="12.75">
      <c r="A20" s="6">
        <v>12</v>
      </c>
      <c r="B20" s="8">
        <v>110</v>
      </c>
      <c r="C20" s="8">
        <f t="shared" si="0"/>
        <v>11.221673073402892</v>
      </c>
      <c r="D20">
        <f>B20*B20</f>
        <v>12100</v>
      </c>
      <c r="E20">
        <f>B20*C20</f>
        <v>1234.3840380743181</v>
      </c>
    </row>
    <row r="21" spans="1:5" ht="12.75">
      <c r="A21" s="6">
        <v>13</v>
      </c>
      <c r="B21" s="8">
        <v>120</v>
      </c>
      <c r="C21" s="8">
        <f t="shared" si="0"/>
        <v>11.514552443712246</v>
      </c>
      <c r="D21">
        <f>B21*B21</f>
        <v>14400</v>
      </c>
      <c r="E21">
        <f>B21*C21</f>
        <v>1381.7462932454696</v>
      </c>
    </row>
    <row r="22" spans="1:5" ht="12.75">
      <c r="A22" s="6">
        <v>14</v>
      </c>
      <c r="B22" s="8">
        <v>130</v>
      </c>
      <c r="C22" s="8">
        <f t="shared" si="0"/>
        <v>11.8074318140216</v>
      </c>
      <c r="D22">
        <f>B22*B22</f>
        <v>16900</v>
      </c>
      <c r="E22">
        <f>B22*C22</f>
        <v>1534.966135822808</v>
      </c>
    </row>
    <row r="23" spans="1:5" ht="12.75">
      <c r="A23" s="6">
        <v>15</v>
      </c>
      <c r="B23" s="8">
        <v>140</v>
      </c>
      <c r="C23" s="8">
        <f t="shared" si="0"/>
        <v>12.100311184330954</v>
      </c>
      <c r="D23">
        <f>B23*B23</f>
        <v>19600</v>
      </c>
      <c r="E23">
        <f>B23*C23</f>
        <v>1694.0435658063336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KGH</dc:creator>
  <cp:keywords/>
  <dc:description/>
  <cp:lastModifiedBy>KGH</cp:lastModifiedBy>
  <dcterms:created xsi:type="dcterms:W3CDTF">2003-12-07T10:31:30Z</dcterms:created>
  <dcterms:modified xsi:type="dcterms:W3CDTF">2003-12-07T11:56:30Z</dcterms:modified>
  <cp:category/>
  <cp:version/>
  <cp:contentType/>
  <cp:contentStatus/>
</cp:coreProperties>
</file>